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G\Trasparenza\Consiglio di Amministrazione\2020 - 2021 - 2022\Compesi CDA pubblicati\"/>
    </mc:Choice>
  </mc:AlternateContent>
  <bookViews>
    <workbookView xWindow="288" yWindow="228" windowWidth="14556" windowHeight="8496"/>
  </bookViews>
  <sheets>
    <sheet name="dati 31122020" sheetId="4" r:id="rId1"/>
  </sheets>
  <definedNames>
    <definedName name="_xlnm.Print_Area" localSheetId="0">'dati 31122020'!$A$1:$W$18</definedName>
  </definedNames>
  <calcPr calcId="162913"/>
</workbook>
</file>

<file path=xl/calcChain.xml><?xml version="1.0" encoding="utf-8"?>
<calcChain xmlns="http://schemas.openxmlformats.org/spreadsheetml/2006/main">
  <c r="K16" i="4" l="1"/>
  <c r="K17" i="4"/>
  <c r="K15" i="4"/>
  <c r="K7" i="4"/>
  <c r="K8" i="4"/>
  <c r="K9" i="4"/>
  <c r="K6" i="4"/>
  <c r="W7" i="4" l="1"/>
  <c r="W13" i="4" l="1"/>
  <c r="Q12" i="4"/>
  <c r="V12" i="4"/>
  <c r="W12" i="4" s="1"/>
  <c r="W11" i="4" l="1"/>
  <c r="Q11" i="4"/>
  <c r="P11" i="4"/>
  <c r="V10" i="4"/>
  <c r="W10" i="4" s="1"/>
  <c r="W8" i="4" l="1"/>
  <c r="W9" i="4"/>
  <c r="W14" i="4"/>
  <c r="W15" i="4"/>
  <c r="W16" i="4"/>
  <c r="W17" i="4"/>
  <c r="W6" i="4"/>
</calcChain>
</file>

<file path=xl/sharedStrings.xml><?xml version="1.0" encoding="utf-8"?>
<sst xmlns="http://schemas.openxmlformats.org/spreadsheetml/2006/main" count="148" uniqueCount="75">
  <si>
    <t>incarico conferito</t>
  </si>
  <si>
    <t>eventuale 
valore stimato 
dei 
fringe benefit</t>
  </si>
  <si>
    <t>compenso annuale deliberato dall'Assemblea dei soci</t>
  </si>
  <si>
    <t xml:space="preserve">nome </t>
  </si>
  <si>
    <t>cognome</t>
  </si>
  <si>
    <t>trattamento economico totale percepito</t>
  </si>
  <si>
    <t>a</t>
  </si>
  <si>
    <t>c</t>
  </si>
  <si>
    <t>d</t>
  </si>
  <si>
    <t>e</t>
  </si>
  <si>
    <t>f</t>
  </si>
  <si>
    <t>g</t>
  </si>
  <si>
    <t>h</t>
  </si>
  <si>
    <t>l</t>
  </si>
  <si>
    <t>m</t>
  </si>
  <si>
    <t>n</t>
  </si>
  <si>
    <t>p</t>
  </si>
  <si>
    <t>valore per speciali incarichi/deleghe deliberate dal CdA</t>
  </si>
  <si>
    <t>valore indennità di risultato</t>
  </si>
  <si>
    <t xml:space="preserve">rimborsi spesa
</t>
  </si>
  <si>
    <t>oneri previdenziali ed assistenziali</t>
  </si>
  <si>
    <t>data conferimento incarico</t>
  </si>
  <si>
    <t>Presidente</t>
  </si>
  <si>
    <t xml:space="preserve">data e causa cessazione incarico </t>
  </si>
  <si>
    <t>scadenza incarico
 (bilancio al xx/xx/xxxx)</t>
  </si>
  <si>
    <t>compenso effettivamente percepito e liquidato 2020</t>
  </si>
  <si>
    <t>compenso residuo 2019 liquidato 2020</t>
  </si>
  <si>
    <t>compenso residuo 2020 da liquidare 2021</t>
  </si>
  <si>
    <t>evetuali altri compensi residui (2018) liquidati 2020</t>
  </si>
  <si>
    <t>Organo Amministrativo</t>
  </si>
  <si>
    <t>MAURIZIO</t>
  </si>
  <si>
    <t>CASTAGNA</t>
  </si>
  <si>
    <t>Presidente ed Amministratore Delegato</t>
  </si>
  <si>
    <t>Nomina Presidente Assemblea dd. 06.05.2019                 Nomina Amministratore Delegato                          CDA dd. 28.05.2019</t>
  </si>
  <si>
    <t xml:space="preserve">Assemblea approvazione Bilancio 31.12.2019 </t>
  </si>
  <si>
    <t>TIZIANO</t>
  </si>
  <si>
    <t>BEMBO</t>
  </si>
  <si>
    <t>Consigliere e Vice Presidente</t>
  </si>
  <si>
    <t xml:space="preserve">06.05.2019                 </t>
  </si>
  <si>
    <t>BENEDETTA</t>
  </si>
  <si>
    <t>ZAMBON</t>
  </si>
  <si>
    <t>Consigliere di Amministrazione</t>
  </si>
  <si>
    <t>ORNELLA</t>
  </si>
  <si>
    <t>STRADAIOLI</t>
  </si>
  <si>
    <t>PANIZ</t>
  </si>
  <si>
    <t>LAURA</t>
  </si>
  <si>
    <t>D'ORLANDO</t>
  </si>
  <si>
    <t>ELISA</t>
  </si>
  <si>
    <t>FACCIN</t>
  </si>
  <si>
    <t>ZORRO</t>
  </si>
  <si>
    <t>GRATTONI</t>
  </si>
  <si>
    <t>/</t>
  </si>
  <si>
    <t xml:space="preserve">Assemblea approvazione Bilancio 31.12.2022 </t>
  </si>
  <si>
    <t>30.04.2020</t>
  </si>
  <si>
    <t>Consigliere Delegato</t>
  </si>
  <si>
    <t>Nomina Presidente Assemblea dd. 30.04.2020                 Poteri                          CDA dd. 18.06.2020</t>
  </si>
  <si>
    <t>Nomina Consigliere di Amministrazione Assemblea dd. 30.04.2020                 Consigliere Delegato                     CDA dd. 18.06.2020</t>
  </si>
  <si>
    <t>03.05.2020</t>
  </si>
  <si>
    <t xml:space="preserve"> /</t>
  </si>
  <si>
    <t>24.11.2015</t>
  </si>
  <si>
    <t xml:space="preserve">Assemblea approvazione Bilancio 30.06.2018 </t>
  </si>
  <si>
    <t>scadenza naturale incarico - periodo in prorogatio concluso il 14.05.2019</t>
  </si>
  <si>
    <t>€ 11.073,70 (di cui € 2.973,7 residuo 2019 ed € 8.100,00 residuo 2018)</t>
  </si>
  <si>
    <t xml:space="preserve"> 12 (di cui n. 9 percepiti 2018 e n. 3 percepiti 2019)</t>
  </si>
  <si>
    <t>€ 10.252,6 (residuo 2019)</t>
  </si>
  <si>
    <t>valore diaria (gettone presenza) deliberato dall'Assemblea dei soci</t>
  </si>
  <si>
    <t>n. diarie (gettoni) residue percepiti 2020 da liquidare 2021</t>
  </si>
  <si>
    <t>n. diarie (gettoni) percepite 2019 liquidati 2020</t>
  </si>
  <si>
    <t>n. diarie (gettoni) percepitie 2020</t>
  </si>
  <si>
    <t xml:space="preserve">totale economico diarie (gettoni) </t>
  </si>
  <si>
    <t>FANCEL</t>
  </si>
  <si>
    <t>GIANCARLO</t>
  </si>
  <si>
    <t xml:space="preserve">costo aziendale sostenuto dalla società (dato di bilancio) </t>
  </si>
  <si>
    <r>
      <t xml:space="preserve">i </t>
    </r>
    <r>
      <rPr>
        <b/>
        <vertAlign val="superscript"/>
        <sz val="12"/>
        <rFont val="Candara"/>
        <family val="2"/>
      </rPr>
      <t>1)</t>
    </r>
  </si>
  <si>
    <r>
      <t xml:space="preserve">o </t>
    </r>
    <r>
      <rPr>
        <b/>
        <vertAlign val="superscript"/>
        <sz val="12"/>
        <rFont val="Candara"/>
        <family val="2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</si>
</sst>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Candara"/>
      <family val="2"/>
    </font>
    <font>
      <sz val="12"/>
      <name val="Candara"/>
      <family val="2"/>
    </font>
    <font>
      <b/>
      <vertAlign val="superscript"/>
      <sz val="12"/>
      <name val="Candara"/>
      <family val="2"/>
    </font>
    <font>
      <b/>
      <sz val="12"/>
      <color indexed="9"/>
      <name val="Candara"/>
      <family val="2"/>
    </font>
    <font>
      <b/>
      <sz val="12"/>
      <color indexed="17"/>
      <name val="Candar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hair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 style="mediumDashDotDot">
        <color indexed="64"/>
      </right>
      <top style="mediumDashDotDot">
        <color indexed="64"/>
      </top>
      <bottom style="hair">
        <color indexed="64"/>
      </bottom>
      <diagonal/>
    </border>
    <border>
      <left style="mediumDashDotDot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DashDotDot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 style="mediumDashDotDot">
        <color indexed="64"/>
      </right>
      <top style="hair">
        <color indexed="64"/>
      </top>
      <bottom style="mediumDashDotDot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hair">
        <color indexed="64"/>
      </bottom>
      <diagonal/>
    </border>
    <border>
      <left/>
      <right/>
      <top style="mediumDashDotDot">
        <color indexed="64"/>
      </top>
      <bottom style="hair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DashDotDot">
        <color indexed="64"/>
      </right>
      <top style="hair">
        <color indexed="64"/>
      </top>
      <bottom/>
      <diagonal/>
    </border>
    <border>
      <left style="thin">
        <color indexed="64"/>
      </left>
      <right style="mediumDashDotDot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Dot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DashDotDot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DashDotDot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155">
    <xf numFmtId="0" fontId="0" fillId="0" borderId="0" xfId="0"/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center" vertical="center" wrapText="1"/>
    </xf>
    <xf numFmtId="14" fontId="5" fillId="9" borderId="26" xfId="0" applyNumberFormat="1" applyFont="1" applyFill="1" applyBorder="1" applyAlignment="1">
      <alignment horizontal="center" vertical="center" wrapText="1"/>
    </xf>
    <xf numFmtId="166" fontId="5" fillId="9" borderId="37" xfId="0" applyNumberFormat="1" applyFont="1" applyFill="1" applyBorder="1" applyAlignment="1">
      <alignment horizontal="center" vertical="center" wrapText="1"/>
    </xf>
    <xf numFmtId="166" fontId="5" fillId="9" borderId="27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 wrapText="1"/>
    </xf>
    <xf numFmtId="14" fontId="5" fillId="9" borderId="25" xfId="0" applyNumberFormat="1" applyFont="1" applyFill="1" applyBorder="1" applyAlignment="1">
      <alignment horizontal="center" vertical="center" wrapText="1"/>
    </xf>
    <xf numFmtId="14" fontId="5" fillId="9" borderId="28" xfId="0" applyNumberFormat="1" applyFont="1" applyFill="1" applyBorder="1" applyAlignment="1">
      <alignment horizontal="center" vertical="center" wrapText="1"/>
    </xf>
    <xf numFmtId="166" fontId="5" fillId="9" borderId="38" xfId="0" applyNumberFormat="1" applyFont="1" applyFill="1" applyBorder="1" applyAlignment="1">
      <alignment horizontal="center" vertical="center" wrapText="1"/>
    </xf>
    <xf numFmtId="166" fontId="5" fillId="0" borderId="23" xfId="0" applyNumberFormat="1" applyFont="1" applyBorder="1" applyAlignment="1">
      <alignment vertical="center" wrapText="1"/>
    </xf>
    <xf numFmtId="166" fontId="5" fillId="0" borderId="44" xfId="0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vertical="center" wrapText="1"/>
    </xf>
    <xf numFmtId="166" fontId="5" fillId="0" borderId="20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14" fontId="5" fillId="9" borderId="34" xfId="0" applyNumberFormat="1" applyFont="1" applyFill="1" applyBorder="1" applyAlignment="1">
      <alignment horizontal="center" vertical="center" wrapText="1"/>
    </xf>
    <xf numFmtId="14" fontId="5" fillId="0" borderId="32" xfId="0" applyNumberFormat="1" applyFont="1" applyBorder="1" applyAlignment="1">
      <alignment horizontal="center" vertical="center" wrapText="1"/>
    </xf>
    <xf numFmtId="166" fontId="5" fillId="9" borderId="29" xfId="0" applyNumberFormat="1" applyFont="1" applyFill="1" applyBorder="1" applyAlignment="1">
      <alignment horizontal="center" vertical="center" wrapText="1"/>
    </xf>
    <xf numFmtId="166" fontId="5" fillId="0" borderId="47" xfId="0" applyNumberFormat="1" applyFont="1" applyBorder="1" applyAlignment="1">
      <alignment vertical="center" wrapText="1"/>
    </xf>
    <xf numFmtId="166" fontId="5" fillId="0" borderId="48" xfId="0" applyNumberFormat="1" applyFont="1" applyBorder="1" applyAlignment="1">
      <alignment vertical="center" wrapText="1"/>
    </xf>
    <xf numFmtId="14" fontId="5" fillId="9" borderId="40" xfId="0" applyNumberFormat="1" applyFont="1" applyFill="1" applyBorder="1" applyAlignment="1">
      <alignment horizontal="center" vertical="center" wrapText="1"/>
    </xf>
    <xf numFmtId="166" fontId="5" fillId="9" borderId="44" xfId="0" applyNumberFormat="1" applyFont="1" applyFill="1" applyBorder="1" applyAlignment="1">
      <alignment horizontal="center" vertical="center" wrapText="1"/>
    </xf>
    <xf numFmtId="166" fontId="5" fillId="9" borderId="25" xfId="0" applyNumberFormat="1" applyFont="1" applyFill="1" applyBorder="1"/>
    <xf numFmtId="166" fontId="5" fillId="9" borderId="28" xfId="0" applyNumberFormat="1" applyFont="1" applyFill="1" applyBorder="1"/>
    <xf numFmtId="166" fontId="5" fillId="9" borderId="4" xfId="0" applyNumberFormat="1" applyFont="1" applyFill="1" applyBorder="1"/>
    <xf numFmtId="166" fontId="5" fillId="9" borderId="20" xfId="0" applyNumberFormat="1" applyFont="1" applyFill="1" applyBorder="1" applyAlignment="1">
      <alignment horizontal="center" vertical="center" wrapText="1"/>
    </xf>
    <xf numFmtId="166" fontId="5" fillId="9" borderId="21" xfId="0" applyNumberFormat="1" applyFont="1" applyFill="1" applyBorder="1" applyAlignment="1">
      <alignment vertical="center" wrapText="1"/>
    </xf>
    <xf numFmtId="166" fontId="5" fillId="9" borderId="22" xfId="0" applyNumberFormat="1" applyFont="1" applyFill="1" applyBorder="1" applyAlignment="1">
      <alignment horizontal="center" vertical="center" wrapText="1"/>
    </xf>
    <xf numFmtId="166" fontId="5" fillId="9" borderId="28" xfId="0" applyNumberFormat="1" applyFont="1" applyFill="1" applyBorder="1" applyAlignment="1">
      <alignment vertical="center" wrapText="1"/>
    </xf>
    <xf numFmtId="166" fontId="5" fillId="9" borderId="40" xfId="0" applyNumberFormat="1" applyFont="1" applyFill="1" applyBorder="1" applyAlignment="1">
      <alignment vertical="center" wrapText="1"/>
    </xf>
    <xf numFmtId="1" fontId="5" fillId="9" borderId="21" xfId="0" applyNumberFormat="1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vertical="center" wrapText="1"/>
    </xf>
    <xf numFmtId="14" fontId="5" fillId="9" borderId="49" xfId="0" applyNumberFormat="1" applyFont="1" applyFill="1" applyBorder="1" applyAlignment="1">
      <alignment horizontal="center" vertical="center" wrapText="1"/>
    </xf>
    <xf numFmtId="14" fontId="5" fillId="9" borderId="23" xfId="0" applyNumberFormat="1" applyFont="1" applyFill="1" applyBorder="1" applyAlignment="1">
      <alignment horizontal="center" vertical="center" wrapText="1"/>
    </xf>
    <xf numFmtId="166" fontId="5" fillId="9" borderId="50" xfId="0" applyNumberFormat="1" applyFont="1" applyFill="1" applyBorder="1" applyAlignment="1">
      <alignment horizontal="center" vertical="center" wrapText="1"/>
    </xf>
    <xf numFmtId="166" fontId="5" fillId="9" borderId="49" xfId="0" applyNumberFormat="1" applyFont="1" applyFill="1" applyBorder="1"/>
    <xf numFmtId="166" fontId="5" fillId="9" borderId="34" xfId="0" applyNumberFormat="1" applyFont="1" applyFill="1" applyBorder="1"/>
    <xf numFmtId="166" fontId="5" fillId="9" borderId="46" xfId="0" applyNumberFormat="1" applyFont="1" applyFill="1" applyBorder="1"/>
    <xf numFmtId="166" fontId="5" fillId="9" borderId="10" xfId="0" applyNumberFormat="1" applyFont="1" applyFill="1" applyBorder="1" applyAlignment="1">
      <alignment horizontal="center" vertical="center" wrapText="1"/>
    </xf>
    <xf numFmtId="166" fontId="5" fillId="9" borderId="11" xfId="0" applyNumberFormat="1" applyFont="1" applyFill="1" applyBorder="1" applyAlignment="1">
      <alignment horizontal="center" vertical="center" wrapText="1"/>
    </xf>
    <xf numFmtId="164" fontId="5" fillId="9" borderId="12" xfId="0" applyNumberFormat="1" applyFont="1" applyFill="1" applyBorder="1" applyAlignment="1">
      <alignment horizontal="center" vertical="center" wrapText="1"/>
    </xf>
    <xf numFmtId="166" fontId="5" fillId="9" borderId="29" xfId="0" applyNumberFormat="1" applyFont="1" applyFill="1" applyBorder="1" applyAlignment="1">
      <alignment vertical="center" wrapText="1"/>
    </xf>
    <xf numFmtId="166" fontId="5" fillId="9" borderId="20" xfId="0" applyNumberFormat="1" applyFont="1" applyFill="1" applyBorder="1" applyAlignment="1">
      <alignment vertical="center" wrapText="1"/>
    </xf>
    <xf numFmtId="166" fontId="5" fillId="9" borderId="21" xfId="0" applyNumberFormat="1" applyFont="1" applyFill="1" applyBorder="1" applyAlignment="1">
      <alignment horizontal="center" vertical="center" wrapText="1"/>
    </xf>
    <xf numFmtId="166" fontId="5" fillId="9" borderId="22" xfId="0" applyNumberFormat="1" applyFont="1" applyFill="1" applyBorder="1" applyAlignment="1">
      <alignment vertical="center" wrapText="1"/>
    </xf>
    <xf numFmtId="1" fontId="5" fillId="9" borderId="21" xfId="0" applyNumberFormat="1" applyFont="1" applyFill="1" applyBorder="1" applyAlignment="1">
      <alignment horizontal="center"/>
    </xf>
    <xf numFmtId="14" fontId="5" fillId="9" borderId="24" xfId="0" applyNumberFormat="1" applyFont="1" applyFill="1" applyBorder="1" applyAlignment="1">
      <alignment horizontal="center" vertical="center" wrapText="1"/>
    </xf>
    <xf numFmtId="14" fontId="5" fillId="9" borderId="29" xfId="0" applyNumberFormat="1" applyFont="1" applyFill="1" applyBorder="1" applyAlignment="1">
      <alignment horizontal="center" vertical="center" wrapText="1"/>
    </xf>
    <xf numFmtId="14" fontId="5" fillId="9" borderId="51" xfId="0" applyNumberFormat="1" applyFont="1" applyFill="1" applyBorder="1" applyAlignment="1">
      <alignment horizontal="center" vertical="center" wrapText="1"/>
    </xf>
    <xf numFmtId="166" fontId="5" fillId="9" borderId="47" xfId="0" applyNumberFormat="1" applyFont="1" applyFill="1" applyBorder="1" applyAlignment="1">
      <alignment horizontal="center" vertical="center" wrapText="1"/>
    </xf>
    <xf numFmtId="166" fontId="5" fillId="9" borderId="24" xfId="0" applyNumberFormat="1" applyFont="1" applyFill="1" applyBorder="1" applyAlignment="1">
      <alignment horizontal="center" vertical="center"/>
    </xf>
    <xf numFmtId="166" fontId="5" fillId="9" borderId="29" xfId="0" applyNumberFormat="1" applyFont="1" applyFill="1" applyBorder="1" applyAlignment="1">
      <alignment horizontal="center" vertical="center"/>
    </xf>
    <xf numFmtId="166" fontId="5" fillId="9" borderId="48" xfId="0" applyNumberFormat="1" applyFont="1" applyFill="1" applyBorder="1" applyAlignment="1">
      <alignment horizontal="center" vertical="center"/>
    </xf>
    <xf numFmtId="166" fontId="5" fillId="9" borderId="10" xfId="0" applyNumberFormat="1" applyFont="1" applyFill="1" applyBorder="1" applyAlignment="1">
      <alignment vertical="center" wrapText="1"/>
    </xf>
    <xf numFmtId="166" fontId="5" fillId="9" borderId="11" xfId="0" applyNumberFormat="1" applyFont="1" applyFill="1" applyBorder="1" applyAlignment="1">
      <alignment vertical="center" wrapText="1"/>
    </xf>
    <xf numFmtId="166" fontId="5" fillId="9" borderId="12" xfId="0" applyNumberFormat="1" applyFont="1" applyFill="1" applyBorder="1" applyAlignment="1">
      <alignment vertical="center" wrapText="1"/>
    </xf>
    <xf numFmtId="166" fontId="5" fillId="9" borderId="51" xfId="0" applyNumberFormat="1" applyFont="1" applyFill="1" applyBorder="1" applyAlignment="1">
      <alignment vertical="center" wrapText="1"/>
    </xf>
    <xf numFmtId="14" fontId="5" fillId="0" borderId="35" xfId="0" applyNumberFormat="1" applyFont="1" applyBorder="1"/>
    <xf numFmtId="166" fontId="5" fillId="0" borderId="27" xfId="0" applyNumberFormat="1" applyFont="1" applyBorder="1" applyAlignment="1">
      <alignment horizontal="center" vertical="center"/>
    </xf>
    <xf numFmtId="166" fontId="5" fillId="0" borderId="5" xfId="0" applyNumberFormat="1" applyFont="1" applyBorder="1"/>
    <xf numFmtId="166" fontId="5" fillId="0" borderId="2" xfId="0" applyNumberFormat="1" applyFont="1" applyBorder="1"/>
    <xf numFmtId="166" fontId="5" fillId="0" borderId="42" xfId="0" applyNumberFormat="1" applyFont="1" applyBorder="1" applyAlignment="1">
      <alignment vertical="center" wrapText="1"/>
    </xf>
    <xf numFmtId="166" fontId="5" fillId="0" borderId="45" xfId="0" applyNumberFormat="1" applyFont="1" applyBorder="1" applyAlignment="1">
      <alignment vertical="center" wrapText="1"/>
    </xf>
    <xf numFmtId="166" fontId="5" fillId="0" borderId="43" xfId="0" applyNumberFormat="1" applyFont="1" applyBorder="1" applyAlignment="1">
      <alignment vertical="center" wrapText="1"/>
    </xf>
    <xf numFmtId="166" fontId="5" fillId="0" borderId="1" xfId="0" applyNumberFormat="1" applyFont="1" applyBorder="1" applyAlignment="1">
      <alignment vertical="center" wrapText="1"/>
    </xf>
    <xf numFmtId="166" fontId="5" fillId="0" borderId="42" xfId="0" applyNumberFormat="1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6" fontId="5" fillId="0" borderId="27" xfId="0" applyNumberFormat="1" applyFont="1" applyBorder="1"/>
    <xf numFmtId="14" fontId="5" fillId="9" borderId="30" xfId="0" applyNumberFormat="1" applyFont="1" applyFill="1" applyBorder="1" applyAlignment="1">
      <alignment horizontal="center" vertical="center" wrapText="1"/>
    </xf>
    <xf numFmtId="14" fontId="5" fillId="0" borderId="39" xfId="0" applyNumberFormat="1" applyFont="1" applyBorder="1"/>
    <xf numFmtId="166" fontId="5" fillId="9" borderId="31" xfId="0" applyNumberFormat="1" applyFont="1" applyFill="1" applyBorder="1" applyAlignment="1">
      <alignment horizontal="center" vertical="center" wrapText="1"/>
    </xf>
    <xf numFmtId="166" fontId="5" fillId="0" borderId="36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14" fontId="5" fillId="0" borderId="3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/>
    <xf numFmtId="166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vertical="center" wrapText="1"/>
    </xf>
    <xf numFmtId="166" fontId="5" fillId="9" borderId="1" xfId="0" applyNumberFormat="1" applyFont="1" applyFill="1" applyBorder="1" applyAlignment="1">
      <alignment horizontal="center" vertical="center" wrapText="1"/>
    </xf>
    <xf numFmtId="166" fontId="5" fillId="9" borderId="1" xfId="0" applyNumberFormat="1" applyFont="1" applyFill="1" applyBorder="1" applyAlignment="1">
      <alignment vertical="center" wrapText="1"/>
    </xf>
    <xf numFmtId="166" fontId="5" fillId="9" borderId="5" xfId="0" applyNumberFormat="1" applyFont="1" applyFill="1" applyBorder="1" applyAlignment="1">
      <alignment vertical="center" wrapText="1"/>
    </xf>
    <xf numFmtId="166" fontId="5" fillId="9" borderId="44" xfId="0" applyNumberFormat="1" applyFont="1" applyFill="1" applyBorder="1" applyAlignment="1">
      <alignment vertical="center" wrapText="1"/>
    </xf>
    <xf numFmtId="166" fontId="5" fillId="9" borderId="47" xfId="0" applyNumberFormat="1" applyFont="1" applyFill="1" applyBorder="1" applyAlignment="1">
      <alignment vertical="center" wrapText="1"/>
    </xf>
    <xf numFmtId="166" fontId="5" fillId="9" borderId="13" xfId="0" applyNumberFormat="1" applyFont="1" applyFill="1" applyBorder="1" applyAlignment="1">
      <alignment vertical="center" wrapText="1"/>
    </xf>
    <xf numFmtId="166" fontId="5" fillId="9" borderId="14" xfId="0" applyNumberFormat="1" applyFont="1" applyFill="1" applyBorder="1" applyAlignment="1">
      <alignment vertical="center" wrapText="1"/>
    </xf>
    <xf numFmtId="166" fontId="5" fillId="9" borderId="15" xfId="0" applyNumberFormat="1" applyFont="1" applyFill="1" applyBorder="1" applyAlignment="1">
      <alignment vertical="center" wrapText="1"/>
    </xf>
    <xf numFmtId="166" fontId="5" fillId="9" borderId="25" xfId="0" applyNumberFormat="1" applyFont="1" applyFill="1" applyBorder="1" applyAlignment="1">
      <alignment vertical="center" wrapText="1"/>
    </xf>
    <xf numFmtId="166" fontId="5" fillId="9" borderId="52" xfId="0" applyNumberFormat="1" applyFont="1" applyFill="1" applyBorder="1" applyAlignment="1">
      <alignment vertical="center" wrapText="1"/>
    </xf>
    <xf numFmtId="166" fontId="5" fillId="9" borderId="53" xfId="0" applyNumberFormat="1" applyFont="1" applyFill="1" applyBorder="1" applyAlignment="1">
      <alignment vertical="center" wrapText="1"/>
    </xf>
    <xf numFmtId="166" fontId="5" fillId="9" borderId="54" xfId="0" applyNumberFormat="1" applyFont="1" applyFill="1" applyBorder="1" applyAlignment="1">
      <alignment vertical="center" wrapText="1"/>
    </xf>
    <xf numFmtId="166" fontId="5" fillId="9" borderId="55" xfId="0" applyNumberFormat="1" applyFont="1" applyFill="1" applyBorder="1" applyAlignment="1">
      <alignment vertical="center" wrapText="1"/>
    </xf>
    <xf numFmtId="166" fontId="5" fillId="9" borderId="56" xfId="0" applyNumberFormat="1" applyFont="1" applyFill="1" applyBorder="1" applyAlignment="1">
      <alignment vertical="center" wrapText="1"/>
    </xf>
    <xf numFmtId="166" fontId="5" fillId="9" borderId="42" xfId="0" applyNumberFormat="1" applyFont="1" applyFill="1" applyBorder="1" applyAlignment="1">
      <alignment vertical="center" wrapText="1"/>
    </xf>
    <xf numFmtId="166" fontId="5" fillId="9" borderId="57" xfId="0" applyNumberFormat="1" applyFont="1" applyFill="1" applyBorder="1" applyAlignment="1">
      <alignment vertical="center" wrapText="1"/>
    </xf>
    <xf numFmtId="166" fontId="5" fillId="9" borderId="33" xfId="0" applyNumberFormat="1" applyFont="1" applyFill="1" applyBorder="1" applyAlignment="1">
      <alignment vertical="center" wrapText="1"/>
    </xf>
    <xf numFmtId="166" fontId="5" fillId="0" borderId="1" xfId="0" applyNumberFormat="1" applyFont="1" applyBorder="1"/>
    <xf numFmtId="166" fontId="5" fillId="9" borderId="27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6" fontId="5" fillId="0" borderId="26" xfId="0" applyNumberFormat="1" applyFont="1" applyBorder="1"/>
    <xf numFmtId="49" fontId="4" fillId="0" borderId="4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horizontal="center" vertical="center" wrapText="1"/>
    </xf>
    <xf numFmtId="166" fontId="5" fillId="9" borderId="40" xfId="0" applyNumberFormat="1" applyFont="1" applyFill="1" applyBorder="1" applyAlignment="1">
      <alignment horizontal="center" vertical="center" wrapText="1"/>
    </xf>
    <xf numFmtId="166" fontId="5" fillId="9" borderId="4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4" fillId="5" borderId="16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</cellXfs>
  <cellStyles count="4">
    <cellStyle name="Euro" xfId="1"/>
    <cellStyle name="Euro 2" xfId="2"/>
    <cellStyle name="Normale" xfId="0" builtinId="0"/>
    <cellStyle name="Normale 2" xfId="3"/>
  </cellStyles>
  <dxfs count="0"/>
  <tableStyles count="0" defaultTableStyle="TableStyleMedium2" defaultPivotStyle="PivotStyleLight16"/>
  <colors>
    <mruColors>
      <color rgb="FFFFCCFF"/>
      <color rgb="FFFFFF99"/>
      <color rgb="FFCCECFF"/>
      <color rgb="FFFF99FF"/>
      <color rgb="FF66FF33"/>
      <color rgb="FFFFFF00"/>
      <color rgb="FF99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zoomScale="60" zoomScaleNormal="60" zoomScaleSheetLayoutView="80" workbookViewId="0">
      <selection sqref="A1:W1"/>
    </sheetView>
  </sheetViews>
  <sheetFormatPr defaultColWidth="9.109375" defaultRowHeight="15.6" x14ac:dyDescent="0.3"/>
  <cols>
    <col min="1" max="1" width="14.33203125" style="3" customWidth="1"/>
    <col min="2" max="2" width="14.6640625" style="3" customWidth="1"/>
    <col min="3" max="3" width="14.33203125" style="3" customWidth="1"/>
    <col min="4" max="4" width="14.5546875" style="3" customWidth="1"/>
    <col min="5" max="5" width="14.88671875" style="3" customWidth="1"/>
    <col min="6" max="6" width="14.6640625" style="3" customWidth="1"/>
    <col min="7" max="7" width="15.44140625" style="3" customWidth="1"/>
    <col min="8" max="8" width="15.33203125" style="3" customWidth="1"/>
    <col min="9" max="9" width="15.33203125" style="3" bestFit="1" customWidth="1"/>
    <col min="10" max="11" width="15.33203125" style="3" customWidth="1"/>
    <col min="12" max="12" width="13.88671875" style="3" customWidth="1"/>
    <col min="13" max="13" width="13" style="3" customWidth="1"/>
    <col min="14" max="14" width="14.33203125" style="3" customWidth="1"/>
    <col min="15" max="15" width="13.6640625" style="3" bestFit="1" customWidth="1"/>
    <col min="16" max="16" width="13" style="3" customWidth="1"/>
    <col min="17" max="17" width="14.33203125" style="3" bestFit="1" customWidth="1"/>
    <col min="18" max="18" width="16.33203125" style="3" bestFit="1" customWidth="1"/>
    <col min="19" max="20" width="16.33203125" style="3" customWidth="1"/>
    <col min="21" max="21" width="15.33203125" style="3" customWidth="1"/>
    <col min="22" max="22" width="13.44140625" style="3" customWidth="1"/>
    <col min="23" max="23" width="16.88671875" style="3" customWidth="1"/>
    <col min="24" max="16384" width="9.109375" style="3"/>
  </cols>
  <sheetData>
    <row r="1" spans="1:23" x14ac:dyDescent="0.3">
      <c r="A1" s="143" t="s">
        <v>29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3" x14ac:dyDescent="0.3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6"/>
      <c r="U2" s="7"/>
      <c r="V2" s="7"/>
      <c r="W2" s="7"/>
    </row>
    <row r="3" spans="1:23" ht="16.2" thickBot="1" x14ac:dyDescent="0.35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7"/>
      <c r="V3" s="7"/>
      <c r="W3" s="7"/>
    </row>
    <row r="4" spans="1:23" s="2" customFormat="1" ht="17.399999999999999" x14ac:dyDescent="0.3">
      <c r="A4" s="152" t="s">
        <v>6</v>
      </c>
      <c r="B4" s="152"/>
      <c r="C4" s="1" t="s">
        <v>7</v>
      </c>
      <c r="D4" s="1" t="s">
        <v>8</v>
      </c>
      <c r="E4" s="153" t="s">
        <v>9</v>
      </c>
      <c r="F4" s="154"/>
      <c r="G4" s="144" t="s">
        <v>10</v>
      </c>
      <c r="H4" s="145"/>
      <c r="I4" s="1" t="s">
        <v>11</v>
      </c>
      <c r="J4" s="1" t="s">
        <v>12</v>
      </c>
      <c r="K4" s="1" t="s">
        <v>73</v>
      </c>
      <c r="L4" s="146" t="s">
        <v>13</v>
      </c>
      <c r="M4" s="147"/>
      <c r="N4" s="147"/>
      <c r="O4" s="148"/>
      <c r="P4" s="1" t="s">
        <v>14</v>
      </c>
      <c r="Q4" s="1" t="s">
        <v>15</v>
      </c>
      <c r="R4" s="149" t="s">
        <v>74</v>
      </c>
      <c r="S4" s="150"/>
      <c r="T4" s="150"/>
      <c r="U4" s="150"/>
      <c r="V4" s="151"/>
      <c r="W4" s="1" t="s">
        <v>16</v>
      </c>
    </row>
    <row r="5" spans="1:23" ht="93.6" x14ac:dyDescent="0.3">
      <c r="A5" s="8" t="s">
        <v>3</v>
      </c>
      <c r="B5" s="8" t="s">
        <v>4</v>
      </c>
      <c r="C5" s="8" t="s">
        <v>0</v>
      </c>
      <c r="D5" s="9" t="s">
        <v>21</v>
      </c>
      <c r="E5" s="10" t="s">
        <v>24</v>
      </c>
      <c r="F5" s="11" t="s">
        <v>23</v>
      </c>
      <c r="G5" s="12" t="s">
        <v>2</v>
      </c>
      <c r="H5" s="13" t="s">
        <v>17</v>
      </c>
      <c r="I5" s="14" t="s">
        <v>18</v>
      </c>
      <c r="J5" s="9" t="s">
        <v>1</v>
      </c>
      <c r="K5" s="9" t="s">
        <v>72</v>
      </c>
      <c r="L5" s="15" t="s">
        <v>25</v>
      </c>
      <c r="M5" s="16" t="s">
        <v>26</v>
      </c>
      <c r="N5" s="16" t="s">
        <v>27</v>
      </c>
      <c r="O5" s="17" t="s">
        <v>28</v>
      </c>
      <c r="P5" s="18" t="s">
        <v>19</v>
      </c>
      <c r="Q5" s="9" t="s">
        <v>20</v>
      </c>
      <c r="R5" s="19" t="s">
        <v>65</v>
      </c>
      <c r="S5" s="20" t="s">
        <v>68</v>
      </c>
      <c r="T5" s="20" t="s">
        <v>67</v>
      </c>
      <c r="U5" s="20" t="s">
        <v>66</v>
      </c>
      <c r="V5" s="21" t="s">
        <v>69</v>
      </c>
      <c r="W5" s="14" t="s">
        <v>5</v>
      </c>
    </row>
    <row r="6" spans="1:23" ht="156" x14ac:dyDescent="0.3">
      <c r="A6" s="22" t="s">
        <v>30</v>
      </c>
      <c r="B6" s="22" t="s">
        <v>31</v>
      </c>
      <c r="C6" s="23" t="s">
        <v>32</v>
      </c>
      <c r="D6" s="24" t="s">
        <v>33</v>
      </c>
      <c r="E6" s="25" t="s">
        <v>34</v>
      </c>
      <c r="F6" s="24" t="s">
        <v>57</v>
      </c>
      <c r="G6" s="26">
        <v>30000</v>
      </c>
      <c r="H6" s="27">
        <v>120000</v>
      </c>
      <c r="I6" s="28"/>
      <c r="J6" s="29"/>
      <c r="K6" s="115">
        <f>SUM(L6:Q6)</f>
        <v>87231.47</v>
      </c>
      <c r="L6" s="123">
        <v>50547.92</v>
      </c>
      <c r="M6" s="125">
        <v>9493.15</v>
      </c>
      <c r="N6" s="82"/>
      <c r="O6" s="124"/>
      <c r="P6" s="70">
        <v>17451.990000000002</v>
      </c>
      <c r="Q6" s="70">
        <v>9738.41</v>
      </c>
      <c r="R6" s="30" t="s">
        <v>58</v>
      </c>
      <c r="S6" s="31" t="s">
        <v>58</v>
      </c>
      <c r="T6" s="31" t="s">
        <v>58</v>
      </c>
      <c r="U6" s="31" t="s">
        <v>58</v>
      </c>
      <c r="V6" s="32" t="s">
        <v>58</v>
      </c>
      <c r="W6" s="116">
        <f>L6+M6+O6</f>
        <v>60041.07</v>
      </c>
    </row>
    <row r="7" spans="1:23" ht="62.4" x14ac:dyDescent="0.3">
      <c r="A7" s="22" t="s">
        <v>71</v>
      </c>
      <c r="B7" s="22" t="s">
        <v>70</v>
      </c>
      <c r="C7" s="23" t="s">
        <v>41</v>
      </c>
      <c r="D7" s="33" t="s">
        <v>38</v>
      </c>
      <c r="E7" s="25" t="s">
        <v>34</v>
      </c>
      <c r="F7" s="24" t="s">
        <v>57</v>
      </c>
      <c r="G7" s="26">
        <v>16200</v>
      </c>
      <c r="H7" s="27"/>
      <c r="I7" s="28"/>
      <c r="J7" s="29"/>
      <c r="K7" s="115">
        <f t="shared" ref="K7:K9" si="0">SUM(L7:Q7)</f>
        <v>12257.75</v>
      </c>
      <c r="L7" s="123">
        <v>5348.24</v>
      </c>
      <c r="M7" s="125">
        <v>5126.3100000000004</v>
      </c>
      <c r="N7" s="82"/>
      <c r="O7" s="124"/>
      <c r="P7" s="129"/>
      <c r="Q7" s="130">
        <v>1783.2</v>
      </c>
      <c r="R7" s="30" t="s">
        <v>58</v>
      </c>
      <c r="S7" s="31" t="s">
        <v>58</v>
      </c>
      <c r="T7" s="31" t="s">
        <v>58</v>
      </c>
      <c r="U7" s="31" t="s">
        <v>58</v>
      </c>
      <c r="V7" s="32" t="s">
        <v>58</v>
      </c>
      <c r="W7" s="116">
        <f>L7+M7+O7</f>
        <v>10474.549999999999</v>
      </c>
    </row>
    <row r="8" spans="1:23" ht="62.4" x14ac:dyDescent="0.3">
      <c r="A8" s="135" t="s">
        <v>35</v>
      </c>
      <c r="B8" s="135" t="s">
        <v>36</v>
      </c>
      <c r="C8" s="137" t="s">
        <v>37</v>
      </c>
      <c r="D8" s="33" t="s">
        <v>38</v>
      </c>
      <c r="E8" s="34" t="s">
        <v>34</v>
      </c>
      <c r="F8" s="33" t="s">
        <v>57</v>
      </c>
      <c r="G8" s="35">
        <v>16200</v>
      </c>
      <c r="H8" s="36"/>
      <c r="I8" s="37"/>
      <c r="J8" s="38"/>
      <c r="K8" s="122">
        <f t="shared" si="0"/>
        <v>12502.319999999998</v>
      </c>
      <c r="L8" s="123">
        <v>5348.24</v>
      </c>
      <c r="M8" s="125">
        <v>5126.3100000000004</v>
      </c>
      <c r="N8" s="82"/>
      <c r="O8" s="124"/>
      <c r="P8" s="128">
        <v>295.05</v>
      </c>
      <c r="Q8" s="128">
        <v>1732.72</v>
      </c>
      <c r="R8" s="39" t="s">
        <v>58</v>
      </c>
      <c r="S8" s="40" t="s">
        <v>58</v>
      </c>
      <c r="T8" s="40" t="s">
        <v>58</v>
      </c>
      <c r="U8" s="40" t="s">
        <v>58</v>
      </c>
      <c r="V8" s="41" t="s">
        <v>58</v>
      </c>
      <c r="W8" s="117">
        <f t="shared" ref="W8:W17" si="1">L8+M8+O8</f>
        <v>10474.549999999999</v>
      </c>
    </row>
    <row r="9" spans="1:23" ht="62.4" x14ac:dyDescent="0.3">
      <c r="A9" s="136"/>
      <c r="B9" s="136"/>
      <c r="C9" s="138"/>
      <c r="D9" s="42" t="s">
        <v>53</v>
      </c>
      <c r="E9" s="43" t="s">
        <v>52</v>
      </c>
      <c r="F9" s="44"/>
      <c r="G9" s="45">
        <v>16200</v>
      </c>
      <c r="H9" s="36"/>
      <c r="I9" s="46"/>
      <c r="J9" s="47"/>
      <c r="K9" s="84">
        <f t="shared" si="0"/>
        <v>12965.39</v>
      </c>
      <c r="L9" s="123">
        <v>5370.42</v>
      </c>
      <c r="M9" s="125"/>
      <c r="N9" s="82">
        <v>5370.42</v>
      </c>
      <c r="O9" s="124"/>
      <c r="P9" s="70">
        <v>392.43</v>
      </c>
      <c r="Q9" s="70">
        <v>1832.12</v>
      </c>
      <c r="R9" s="39" t="s">
        <v>58</v>
      </c>
      <c r="S9" s="40" t="s">
        <v>58</v>
      </c>
      <c r="T9" s="40" t="s">
        <v>58</v>
      </c>
      <c r="U9" s="40" t="s">
        <v>58</v>
      </c>
      <c r="V9" s="41" t="s">
        <v>58</v>
      </c>
      <c r="W9" s="118">
        <f t="shared" si="1"/>
        <v>5370.42</v>
      </c>
    </row>
    <row r="10" spans="1:23" ht="109.2" x14ac:dyDescent="0.3">
      <c r="A10" s="135" t="s">
        <v>39</v>
      </c>
      <c r="B10" s="135" t="s">
        <v>40</v>
      </c>
      <c r="C10" s="139" t="s">
        <v>41</v>
      </c>
      <c r="D10" s="33" t="s">
        <v>59</v>
      </c>
      <c r="E10" s="34" t="s">
        <v>60</v>
      </c>
      <c r="F10" s="48" t="s">
        <v>61</v>
      </c>
      <c r="G10" s="49">
        <v>16200</v>
      </c>
      <c r="H10" s="50"/>
      <c r="I10" s="51"/>
      <c r="J10" s="52"/>
      <c r="K10" s="141">
        <v>6405.72</v>
      </c>
      <c r="L10" s="53"/>
      <c r="M10" s="54">
        <v>5947.4</v>
      </c>
      <c r="N10" s="54"/>
      <c r="O10" s="55"/>
      <c r="P10" s="56">
        <v>524.64</v>
      </c>
      <c r="Q10" s="57">
        <v>268.48</v>
      </c>
      <c r="R10" s="53">
        <v>60</v>
      </c>
      <c r="S10" s="58"/>
      <c r="T10" s="58">
        <v>4</v>
      </c>
      <c r="U10" s="58"/>
      <c r="V10" s="59">
        <f>R10*(S10+T10)</f>
        <v>240</v>
      </c>
      <c r="W10" s="56">
        <f>L10+M10+O10+V10</f>
        <v>6187.4</v>
      </c>
    </row>
    <row r="11" spans="1:23" ht="62.4" x14ac:dyDescent="0.3">
      <c r="A11" s="136"/>
      <c r="B11" s="136"/>
      <c r="C11" s="140"/>
      <c r="D11" s="60" t="s">
        <v>38</v>
      </c>
      <c r="E11" s="43" t="s">
        <v>34</v>
      </c>
      <c r="F11" s="61" t="s">
        <v>57</v>
      </c>
      <c r="G11" s="62">
        <v>16200</v>
      </c>
      <c r="H11" s="63"/>
      <c r="I11" s="64"/>
      <c r="J11" s="65"/>
      <c r="K11" s="142"/>
      <c r="L11" s="53"/>
      <c r="M11" s="54">
        <v>10252.6</v>
      </c>
      <c r="N11" s="54">
        <v>5503.56</v>
      </c>
      <c r="O11" s="55"/>
      <c r="P11" s="69">
        <f>1049.27+655.79</f>
        <v>1705.06</v>
      </c>
      <c r="Q11" s="84">
        <f>452.07+246.37</f>
        <v>698.44</v>
      </c>
      <c r="R11" s="66" t="s">
        <v>51</v>
      </c>
      <c r="S11" s="67" t="s">
        <v>51</v>
      </c>
      <c r="T11" s="67" t="s">
        <v>51</v>
      </c>
      <c r="U11" s="67" t="s">
        <v>51</v>
      </c>
      <c r="V11" s="68" t="s">
        <v>51</v>
      </c>
      <c r="W11" s="69">
        <f>L11+M11+O11</f>
        <v>10252.6</v>
      </c>
    </row>
    <row r="12" spans="1:23" ht="109.2" x14ac:dyDescent="0.3">
      <c r="A12" s="135" t="s">
        <v>42</v>
      </c>
      <c r="B12" s="135" t="s">
        <v>43</v>
      </c>
      <c r="C12" s="139" t="s">
        <v>41</v>
      </c>
      <c r="D12" s="33" t="s">
        <v>59</v>
      </c>
      <c r="E12" s="34" t="s">
        <v>60</v>
      </c>
      <c r="F12" s="48" t="s">
        <v>61</v>
      </c>
      <c r="G12" s="49">
        <v>16200</v>
      </c>
      <c r="H12" s="50"/>
      <c r="I12" s="51"/>
      <c r="J12" s="52"/>
      <c r="K12" s="141">
        <v>5723.7</v>
      </c>
      <c r="L12" s="70"/>
      <c r="M12" s="54"/>
      <c r="N12" s="71" t="s">
        <v>62</v>
      </c>
      <c r="O12" s="72"/>
      <c r="P12" s="126"/>
      <c r="Q12" s="127">
        <f>345.6+126.15</f>
        <v>471.75</v>
      </c>
      <c r="R12" s="53">
        <v>60</v>
      </c>
      <c r="S12" s="73"/>
      <c r="T12" s="71"/>
      <c r="U12" s="71" t="s">
        <v>63</v>
      </c>
      <c r="V12" s="59">
        <f>R12*(S12+T12)</f>
        <v>0</v>
      </c>
      <c r="W12" s="56">
        <f>L12+M12+O12+V12</f>
        <v>0</v>
      </c>
    </row>
    <row r="13" spans="1:23" ht="62.4" x14ac:dyDescent="0.3">
      <c r="A13" s="136"/>
      <c r="B13" s="136"/>
      <c r="C13" s="140"/>
      <c r="D13" s="74" t="s">
        <v>38</v>
      </c>
      <c r="E13" s="75" t="s">
        <v>34</v>
      </c>
      <c r="F13" s="76" t="s">
        <v>57</v>
      </c>
      <c r="G13" s="77">
        <v>16200</v>
      </c>
      <c r="H13" s="78"/>
      <c r="I13" s="79"/>
      <c r="J13" s="80"/>
      <c r="K13" s="142"/>
      <c r="L13" s="81"/>
      <c r="M13" s="82"/>
      <c r="N13" s="67" t="s">
        <v>64</v>
      </c>
      <c r="O13" s="83"/>
      <c r="P13" s="69"/>
      <c r="Q13" s="84">
        <v>410.1</v>
      </c>
      <c r="R13" s="66" t="s">
        <v>51</v>
      </c>
      <c r="S13" s="67" t="s">
        <v>51</v>
      </c>
      <c r="T13" s="67" t="s">
        <v>51</v>
      </c>
      <c r="U13" s="67" t="s">
        <v>51</v>
      </c>
      <c r="V13" s="68" t="s">
        <v>51</v>
      </c>
      <c r="W13" s="69">
        <f>L13+M13+O13</f>
        <v>0</v>
      </c>
    </row>
    <row r="14" spans="1:23" ht="124.8" x14ac:dyDescent="0.3">
      <c r="A14" s="22" t="s">
        <v>30</v>
      </c>
      <c r="B14" s="22" t="s">
        <v>44</v>
      </c>
      <c r="C14" s="23" t="s">
        <v>22</v>
      </c>
      <c r="D14" s="24" t="s">
        <v>55</v>
      </c>
      <c r="E14" s="25" t="s">
        <v>52</v>
      </c>
      <c r="F14" s="85"/>
      <c r="G14" s="26">
        <v>60000</v>
      </c>
      <c r="H14" s="86">
        <v>40000</v>
      </c>
      <c r="I14" s="87"/>
      <c r="J14" s="88"/>
      <c r="K14" s="114">
        <v>46213.66</v>
      </c>
      <c r="L14" s="89">
        <v>30986.32</v>
      </c>
      <c r="M14" s="90"/>
      <c r="N14" s="90">
        <v>5095.8900000000003</v>
      </c>
      <c r="O14" s="91"/>
      <c r="P14" s="28">
        <v>7445.35</v>
      </c>
      <c r="Q14" s="92">
        <v>1537.27</v>
      </c>
      <c r="R14" s="93" t="s">
        <v>58</v>
      </c>
      <c r="S14" s="94" t="s">
        <v>58</v>
      </c>
      <c r="T14" s="94" t="s">
        <v>58</v>
      </c>
      <c r="U14" s="94" t="s">
        <v>58</v>
      </c>
      <c r="V14" s="95" t="s">
        <v>58</v>
      </c>
      <c r="W14" s="28">
        <f t="shared" si="1"/>
        <v>30986.32</v>
      </c>
    </row>
    <row r="15" spans="1:23" ht="62.4" x14ac:dyDescent="0.3">
      <c r="A15" s="96" t="s">
        <v>45</v>
      </c>
      <c r="B15" s="96" t="s">
        <v>46</v>
      </c>
      <c r="C15" s="23" t="s">
        <v>41</v>
      </c>
      <c r="D15" s="97" t="s">
        <v>53</v>
      </c>
      <c r="E15" s="25" t="s">
        <v>52</v>
      </c>
      <c r="F15" s="85"/>
      <c r="G15" s="26">
        <v>16200</v>
      </c>
      <c r="H15" s="98"/>
      <c r="I15" s="87"/>
      <c r="J15" s="131"/>
      <c r="K15" s="57">
        <f t="shared" ref="K15:K17" si="2">SUM(L15:Q15)</f>
        <v>12624.36</v>
      </c>
      <c r="L15" s="81">
        <v>5370.42</v>
      </c>
      <c r="M15" s="82"/>
      <c r="N15" s="82">
        <v>5370.42</v>
      </c>
      <c r="O15" s="83"/>
      <c r="P15" s="116">
        <v>51.4</v>
      </c>
      <c r="Q15" s="115">
        <v>1832.12</v>
      </c>
      <c r="R15" s="30" t="s">
        <v>58</v>
      </c>
      <c r="S15" s="31" t="s">
        <v>58</v>
      </c>
      <c r="T15" s="31" t="s">
        <v>58</v>
      </c>
      <c r="U15" s="31" t="s">
        <v>58</v>
      </c>
      <c r="V15" s="32" t="s">
        <v>58</v>
      </c>
      <c r="W15" s="116">
        <f t="shared" si="1"/>
        <v>5370.42</v>
      </c>
    </row>
    <row r="16" spans="1:23" ht="62.4" x14ac:dyDescent="0.3">
      <c r="A16" s="96" t="s">
        <v>47</v>
      </c>
      <c r="B16" s="96" t="s">
        <v>48</v>
      </c>
      <c r="C16" s="23" t="s">
        <v>41</v>
      </c>
      <c r="D16" s="97" t="s">
        <v>53</v>
      </c>
      <c r="E16" s="25" t="s">
        <v>52</v>
      </c>
      <c r="F16" s="85"/>
      <c r="G16" s="26">
        <v>16200</v>
      </c>
      <c r="H16" s="98"/>
      <c r="I16" s="87"/>
      <c r="J16" s="131"/>
      <c r="K16" s="132">
        <f t="shared" si="2"/>
        <v>12755.46</v>
      </c>
      <c r="L16" s="81">
        <v>5370.42</v>
      </c>
      <c r="M16" s="82"/>
      <c r="N16" s="82">
        <v>5370.42</v>
      </c>
      <c r="O16" s="83"/>
      <c r="P16" s="116">
        <v>182.5</v>
      </c>
      <c r="Q16" s="115">
        <v>1832.12</v>
      </c>
      <c r="R16" s="30" t="s">
        <v>58</v>
      </c>
      <c r="S16" s="31" t="s">
        <v>58</v>
      </c>
      <c r="T16" s="31" t="s">
        <v>58</v>
      </c>
      <c r="U16" s="31" t="s">
        <v>58</v>
      </c>
      <c r="V16" s="32" t="s">
        <v>58</v>
      </c>
      <c r="W16" s="116">
        <f t="shared" si="1"/>
        <v>5370.42</v>
      </c>
    </row>
    <row r="17" spans="1:23" ht="156.6" thickBot="1" x14ac:dyDescent="0.35">
      <c r="A17" s="22" t="s">
        <v>49</v>
      </c>
      <c r="B17" s="22" t="s">
        <v>50</v>
      </c>
      <c r="C17" s="23" t="s">
        <v>54</v>
      </c>
      <c r="D17" s="24" t="s">
        <v>56</v>
      </c>
      <c r="E17" s="99" t="s">
        <v>52</v>
      </c>
      <c r="F17" s="100"/>
      <c r="G17" s="101">
        <v>16200</v>
      </c>
      <c r="H17" s="102">
        <v>12000</v>
      </c>
      <c r="I17" s="134"/>
      <c r="J17" s="131"/>
      <c r="K17" s="132">
        <f t="shared" si="2"/>
        <v>20740.95</v>
      </c>
      <c r="L17" s="119">
        <v>10767.7</v>
      </c>
      <c r="M17" s="120"/>
      <c r="N17" s="120">
        <v>5370.42</v>
      </c>
      <c r="O17" s="121"/>
      <c r="P17" s="116">
        <v>806.53</v>
      </c>
      <c r="Q17" s="115">
        <v>3796.3</v>
      </c>
      <c r="R17" s="103" t="s">
        <v>58</v>
      </c>
      <c r="S17" s="104" t="s">
        <v>58</v>
      </c>
      <c r="T17" s="104" t="s">
        <v>58</v>
      </c>
      <c r="U17" s="104" t="s">
        <v>58</v>
      </c>
      <c r="V17" s="105" t="s">
        <v>58</v>
      </c>
      <c r="W17" s="116">
        <f t="shared" si="1"/>
        <v>10767.7</v>
      </c>
    </row>
    <row r="18" spans="1:23" x14ac:dyDescent="0.3">
      <c r="A18" s="106"/>
      <c r="B18" s="106"/>
      <c r="C18" s="107"/>
      <c r="D18" s="108"/>
      <c r="E18" s="109"/>
      <c r="F18" s="109"/>
      <c r="G18" s="110"/>
      <c r="H18" s="110"/>
      <c r="I18" s="110"/>
      <c r="J18" s="110"/>
      <c r="K18" s="133"/>
      <c r="L18" s="111"/>
      <c r="M18" s="111"/>
      <c r="N18" s="111"/>
      <c r="O18" s="111"/>
      <c r="P18" s="111"/>
      <c r="Q18" s="110"/>
      <c r="R18" s="110"/>
      <c r="S18" s="110"/>
      <c r="T18" s="110"/>
      <c r="U18" s="112"/>
      <c r="V18" s="113"/>
      <c r="W18" s="111"/>
    </row>
  </sheetData>
  <mergeCells count="17">
    <mergeCell ref="A1:W1"/>
    <mergeCell ref="G4:H4"/>
    <mergeCell ref="L4:O4"/>
    <mergeCell ref="R4:V4"/>
    <mergeCell ref="B10:B11"/>
    <mergeCell ref="C10:C11"/>
    <mergeCell ref="A10:A11"/>
    <mergeCell ref="A4:B4"/>
    <mergeCell ref="E4:F4"/>
    <mergeCell ref="A8:A9"/>
    <mergeCell ref="B8:B9"/>
    <mergeCell ref="C8:C9"/>
    <mergeCell ref="K10:K11"/>
    <mergeCell ref="B12:B13"/>
    <mergeCell ref="C12:C13"/>
    <mergeCell ref="A12:A13"/>
    <mergeCell ref="K12:K13"/>
  </mergeCells>
  <phoneticPr fontId="2" type="noConversion"/>
  <pageMargins left="0.39370078740157483" right="0.39370078740157483" top="0.78740157480314965" bottom="0.78740157480314965" header="0.51181102362204722" footer="0.51181102362204722"/>
  <pageSetup paperSize="8" scale="56" orientation="landscape" r:id="rId1"/>
  <headerFooter alignWithMargins="0">
    <oddHeader>&amp;R- All.n.1 -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89AAFFC25DBC40A6F9DB678542C47B" ma:contentTypeVersion="1" ma:contentTypeDescription="Create a new document." ma:contentTypeScope="" ma:versionID="785ab62de29cb2a823bebbb311f4d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3b5aa0035cbd171a57a129120497f9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2D6449-B253-4FC2-9B6F-2F276B81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F66503-3936-49EC-9500-9D1FDFDF0879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AA0E83-A915-4DD3-A103-F3A33CE63E2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C3B4C17-7F1A-4055-BB24-8363B82747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31122020</vt:lpstr>
      <vt:lpstr>'dati 31122020'!Area_stampa</vt:lpstr>
    </vt:vector>
  </TitlesOfParts>
  <Company>Regione Autonoma FVG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Dipendente Regionale</dc:creator>
  <cp:lastModifiedBy>Cristina Metton</cp:lastModifiedBy>
  <cp:lastPrinted>2021-03-09T14:12:56Z</cp:lastPrinted>
  <dcterms:created xsi:type="dcterms:W3CDTF">2011-09-15T13:58:16Z</dcterms:created>
  <dcterms:modified xsi:type="dcterms:W3CDTF">2022-06-09T14:03:41Z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TYUV27X6JZSX-41-28546</vt:lpwstr>
  </property>
  <property fmtid="{D5CDD505-2E9C-101B-9397-08002B2CF9AE}" pid="3" name="_dlc_DocIdItemGuid">
    <vt:lpwstr>c0221876-5872-42ba-a751-33088ecc875e</vt:lpwstr>
  </property>
  <property fmtid="{D5CDD505-2E9C-101B-9397-08002B2CF9AE}" pid="4" name="_dlc_DocIdUrl">
    <vt:lpwstr>http://spdocs.regione.fvg.it/dc/DCFPP/Home/SRF/_layouts/DocIdRedir.aspx?ID=TYUV27X6JZSX-41-28546, TYUV27X6JZSX-41-28546</vt:lpwstr>
  </property>
  <property fmtid="{D5CDD505-2E9C-101B-9397-08002B2CF9AE}" pid="5" name="PublishingExpirationDate">
    <vt:lpwstr/>
  </property>
  <property fmtid="{D5CDD505-2E9C-101B-9397-08002B2CF9AE}" pid="6" name="PublishingStartDat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Order">
    <vt:lpwstr>2854600.00000000</vt:lpwstr>
  </property>
  <property fmtid="{D5CDD505-2E9C-101B-9397-08002B2CF9AE}" pid="10" name="ContentType">
    <vt:lpwstr>Documento</vt:lpwstr>
  </property>
  <property fmtid="{D5CDD505-2E9C-101B-9397-08002B2CF9AE}" pid="11" name="ContentTypeId">
    <vt:lpwstr>0x010100D489AAFFC25DBC40A6F9DB678542C47B</vt:lpwstr>
  </property>
  <property fmtid="{D5CDD505-2E9C-101B-9397-08002B2CF9AE}" pid="12" name="display_urn:schemas-microsoft-com:office:office#Editor">
    <vt:lpwstr>Vasile Alessia</vt:lpwstr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